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'BoQ1'!$A$1:$BC$32</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<sst xmlns="http://schemas.openxmlformats.org/spreadsheetml/2006/main" count="242" uniqueCount="84">
  <si>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</si>
  <si>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</si>
  <si>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</si>
  <si>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</si>
  <si>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</si>
  <si>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</si>
  <si>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</si>
  <si>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</si>
  <si>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</si>
  <si>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</si>
  <si>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</si>
  <si>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</si>
  <si>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</si>
  <si>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</si>
  <si>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</si>
  <si>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</si>
  <si>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</si>
  <si>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</si>
  <si>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</si>
  <si>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</si>
  <si>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</si>
  <si>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</si>
  <si>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</si>
  <si>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</si>
  <si>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</si>
  <si>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</si>
  <si>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</si>
  <si>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</si>
  <si>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</si>
  <si>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</si>
  <si>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</si>
  <si>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</si>
  <si>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</si>
  <si>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Laying and Jointing PVC Pipe. Heading</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</si>
  <si>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</si>
  <si>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</si>
  <si>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</si>
  <si>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</si>
  <si>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</si>
  <si>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</si>
  <si>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</si>
  <si>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</si>
  <si>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</si>
  <si>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</si>
  <si>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</si>
  <si>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Plastering in C.M 1:5-12 mm thick with including cost and conveyance of all materials and including all labour charges etc complete</t>
  </si>
  <si>
    <t>BI01010001010000000000000515BI0100001115</t>
  </si>
  <si>
    <t>item3</t>
  </si>
  <si>
    <t>Plastering in C.M 1:5-12 mm thick with including cost and conveyance of all materials and in</t>
  </si>
  <si>
    <t>BI01010001010000000000000515BI0100001116</t>
  </si>
  <si>
    <t>Supplying, Conveying and fixing spls. Including ea</t>
  </si>
  <si>
    <t>item4</t>
  </si>
  <si>
    <r>
      <t>b)  CI bend 22.5</t>
    </r>
    <r>
      <rPr>
        <sz val="11"/>
        <rFont val="Symbol"/>
        <family val="1"/>
      </rPr>
      <t>°</t>
    </r>
    <r>
      <rPr>
        <sz val="11"/>
        <rFont val="Arial"/>
        <family val="2"/>
      </rPr>
      <t xml:space="preserve"> (250mm dia)</t>
    </r>
  </si>
  <si>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</si>
  <si>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</si>
  <si>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</si>
  <si>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</si>
  <si>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</si>
  <si>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</si>
  <si>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</si>
  <si>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</si>
  <si>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 xml:space="preserve">Plain Cement Concrete 1:4:8 (one cement four fine aggregates and eight coarse aggregates) using </t>
  </si>
  <si>
    <t>BI01010001010000000000000515BI0100001125</t>
  </si>
  <si>
    <t>Brick work in C.M 1:5 mix using 2nd class ground moulded chamber burnt bricks with including cost</t>
  </si>
  <si>
    <t>BI01010001010000000000000515BI0100001126</t>
  </si>
  <si>
    <t>BI01010001010000000000000515BI0100001127</t>
  </si>
  <si>
    <t>BI01010001010000000000000515BI0100001128</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</si>
  <si>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</si>
  <si>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</si>
  <si>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</si>
  <si>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</si>
  <si>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</si>
  <si>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</si>
  <si>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</si>
  <si>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</si>
  <si>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</si>
  <si>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Custom House Cochin</t>
  </si>
  <si>
    <t xml:space="preserve">Name of Work: Tender for Unskilled/Semi-skilled manpower for Cochin Customs 
for the year 2019-20
</t>
  </si>
  <si>
    <t>Mandays</t>
  </si>
  <si>
    <t>Quantity (no. of manpower X 200 working days)</t>
  </si>
  <si>
    <t>Semi-skilled Manpower  (8 persons for 200 working days)</t>
  </si>
  <si>
    <t>Unskilled Manpower  (13 persons for 200 working days)</t>
  </si>
  <si>
    <r>
      <t xml:space="preserve">BASIC RATE per person per day without taxes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</si>
  <si>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Contract No:  S31/81/2019 PRD CUS 26.04.2019</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</si>
</sst>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sz val="11"/>
      <name val="Symbol"/>
      <family val="1"/>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9">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61"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3"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2" fillId="0" borderId="13" xfId="58" applyNumberFormat="1" applyFont="1" applyFill="1" applyBorder="1" applyAlignment="1">
      <alignment vertical="top" wrapText="1"/>
      <protection/>
    </xf>
    <xf numFmtId="0" fontId="64"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172"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65" fillId="0" borderId="13" xfId="57" applyNumberFormat="1" applyFont="1" applyFill="1" applyBorder="1" applyAlignment="1">
      <alignment horizontal="center" vertical="top" wrapText="1"/>
      <protection/>
    </xf>
    <xf numFmtId="0" fontId="3" fillId="0" borderId="13" xfId="57" applyNumberFormat="1" applyFont="1" applyFill="1" applyBorder="1" applyAlignment="1">
      <alignment vertical="top" wrapText="1"/>
      <protection/>
    </xf>
    <xf numFmtId="0" fontId="2" fillId="0" borderId="13" xfId="58" applyNumberFormat="1" applyFont="1" applyFill="1" applyBorder="1" applyAlignment="1" applyProtection="1">
      <alignment horizontal="right" vertical="top"/>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6" fillId="0" borderId="12" xfId="57"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67" fillId="33" borderId="11" xfId="58" applyNumberFormat="1" applyFont="1" applyFill="1" applyBorder="1" applyAlignment="1" applyProtection="1">
      <alignment vertical="center" wrapText="1"/>
      <protection locked="0"/>
    </xf>
    <xf numFmtId="0" fontId="66"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5"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8" fillId="0" borderId="0" xfId="57" applyNumberFormat="1" applyFont="1" applyFill="1">
      <alignment/>
      <protection/>
    </xf>
    <xf numFmtId="172" fontId="69"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70" fillId="33" borderId="11" xfId="63" applyNumberFormat="1" applyFont="1" applyFill="1" applyBorder="1" applyAlignment="1">
      <alignment horizontal="center" vertical="center"/>
    </xf>
    <xf numFmtId="0" fontId="61" fillId="0" borderId="0" xfId="59" applyNumberFormat="1" applyFont="1" applyFill="1" applyBorder="1" applyAlignment="1" applyProtection="1">
      <alignment horizontal="center" vertical="center"/>
      <protection/>
    </xf>
    <xf numFmtId="172" fontId="2" fillId="0" borderId="13" xfId="57" applyNumberFormat="1" applyFont="1" applyFill="1" applyBorder="1" applyAlignment="1" applyProtection="1">
      <alignment horizontal="right" vertical="top"/>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1"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pageSetUpPr fitToPage="1"/>
  </sheetPr>
  <dimension ref="A1:II33"/>
  <sheetViews>
    <sheetView showGridLines="0" zoomScale="73" zoomScaleNormal="73" zoomScalePageLayoutView="0" workbookViewId="0" topLeftCell="A8">
      <selection activeCell="M14" sqref="M14"/>
    </sheetView>
  </sheetViews>
  <sheetFormatPr defaultColWidth="9.140625" defaultRowHeight="15"/>
  <cols>
    <col min="1" max="1" width="15.421875" style="63" customWidth="1"/>
    <col min="2" max="2" width="47.8515625" style="63" customWidth="1"/>
    <col min="3" max="3" width="10.140625" style="63" hidden="1" customWidth="1"/>
    <col min="4" max="4" width="14.57421875" style="63" customWidth="1"/>
    <col min="5" max="5" width="11.28125" style="63" customWidth="1"/>
    <col min="6" max="6" width="14.421875" style="63" hidden="1" customWidth="1"/>
    <col min="7" max="7" width="14.140625" style="63" hidden="1" customWidth="1"/>
    <col min="8" max="9" width="12.140625" style="63" hidden="1" customWidth="1"/>
    <col min="10" max="10" width="9.00390625" style="63" hidden="1" customWidth="1"/>
    <col min="11" max="11" width="19.57421875" style="63" hidden="1" customWidth="1"/>
    <col min="12" max="12" width="14.28125" style="63" hidden="1" customWidth="1"/>
    <col min="13" max="13" width="19.00390625" style="63" customWidth="1"/>
    <col min="14" max="14" width="15.28125" style="64" hidden="1" customWidth="1"/>
    <col min="15" max="15" width="14.28125" style="63" hidden="1" customWidth="1"/>
    <col min="16" max="16" width="17.28125" style="63" hidden="1" customWidth="1"/>
    <col min="17" max="17" width="18.421875" style="63" hidden="1" customWidth="1"/>
    <col min="18" max="18" width="17.421875" style="63" hidden="1" customWidth="1"/>
    <col min="19" max="19" width="14.7109375" style="63" hidden="1" customWidth="1"/>
    <col min="20" max="20" width="14.8515625" style="63" hidden="1" customWidth="1"/>
    <col min="21" max="21" width="16.421875" style="63" hidden="1" customWidth="1"/>
    <col min="22" max="22" width="13.00390625" style="63" hidden="1" customWidth="1"/>
    <col min="23" max="51" width="9.140625" style="63" hidden="1" customWidth="1"/>
    <col min="52" max="52" width="10.28125" style="63" hidden="1" customWidth="1"/>
    <col min="53" max="53" width="18.57421875" style="63" bestFit="1" customWidth="1"/>
    <col min="54" max="54" width="18.8515625" style="63" hidden="1" customWidth="1"/>
    <col min="55" max="55" width="45.7109375" style="63" bestFit="1" customWidth="1"/>
    <col min="56" max="238" width="9.140625" style="63" customWidth="1"/>
    <col min="239" max="243" width="9.140625" style="65" customWidth="1"/>
    <col min="244" max="16384" width="9.140625" style="63" customWidth="1"/>
  </cols>
  <sheetData>
    <row r="1" spans="1:243" s="1" customFormat="1" ht="25.5" customHeight="1">
      <c r="A1" s="82" t="str">
        <f>B2&amp;" BoQ"</f>
        <v>Item Rate BoQ</v>
      </c>
      <c r="B1" s="82"/>
      <c r="C1" s="82"/>
      <c r="D1" s="82"/>
      <c r="E1" s="82"/>
      <c r="F1" s="82"/>
      <c r="G1" s="82"/>
      <c r="H1" s="82"/>
      <c r="I1" s="82"/>
      <c r="J1" s="82"/>
      <c r="K1" s="82"/>
      <c r="L1" s="82"/>
      <c r="O1" s="2"/>
      <c r="P1" s="2"/>
      <c r="Q1" s="3"/>
      <c r="IE1" s="3"/>
      <c r="IF1" s="3"/>
      <c r="IG1" s="3"/>
      <c r="IH1" s="3"/>
      <c r="II1" s="3"/>
    </row>
    <row r="2" spans="1:17" s="1" customFormat="1" ht="25.5" customHeight="1" hidden="1">
      <c r="A2" s="4" t="s">
        <v>3</v>
      </c>
      <c r="B2" s="4" t="s">
        <v>4</v>
      </c>
      <c r="C2" s="69" t="s">
        <v>5</v>
      </c>
      <c r="D2" s="69"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3" t="s">
        <v>76</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7"/>
      <c r="IF4" s="7"/>
      <c r="IG4" s="7"/>
      <c r="IH4" s="7"/>
      <c r="II4" s="7"/>
    </row>
    <row r="5" spans="1:243" s="6" customFormat="1" ht="30.75" customHeight="1">
      <c r="A5" s="83" t="s">
        <v>77</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7"/>
      <c r="IF5" s="7"/>
      <c r="IG5" s="7"/>
      <c r="IH5" s="7"/>
      <c r="II5" s="7"/>
    </row>
    <row r="6" spans="1:243" s="6" customFormat="1" ht="30.75" customHeight="1">
      <c r="A6" s="83" t="s">
        <v>83</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7"/>
      <c r="IF6" s="7"/>
      <c r="IG6" s="7"/>
      <c r="IH6" s="7"/>
      <c r="II6" s="7"/>
    </row>
    <row r="7" spans="1:243" s="6" customFormat="1" ht="29.25" customHeight="1" hidden="1">
      <c r="A7" s="84" t="s">
        <v>10</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7"/>
      <c r="IF7" s="7"/>
      <c r="IG7" s="7"/>
      <c r="IH7" s="7"/>
      <c r="II7" s="7"/>
    </row>
    <row r="8" spans="1:243" s="9" customFormat="1" ht="61.5" customHeight="1">
      <c r="A8" s="8" t="s">
        <v>73</v>
      </c>
      <c r="B8" s="85"/>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7"/>
      <c r="IE8" s="10"/>
      <c r="IF8" s="10"/>
      <c r="IG8" s="10"/>
      <c r="IH8" s="10"/>
      <c r="II8" s="10"/>
    </row>
    <row r="9" spans="1:243" s="11" customFormat="1" ht="61.5" customHeight="1">
      <c r="A9" s="76" t="s">
        <v>11</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8"/>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120">
      <c r="A11" s="13" t="s">
        <v>0</v>
      </c>
      <c r="B11" s="13" t="s">
        <v>18</v>
      </c>
      <c r="C11" s="13" t="s">
        <v>1</v>
      </c>
      <c r="D11" s="13" t="s">
        <v>79</v>
      </c>
      <c r="E11" s="13" t="s">
        <v>19</v>
      </c>
      <c r="F11" s="13" t="s">
        <v>75</v>
      </c>
      <c r="G11" s="13"/>
      <c r="H11" s="13"/>
      <c r="I11" s="13" t="s">
        <v>20</v>
      </c>
      <c r="J11" s="13" t="s">
        <v>21</v>
      </c>
      <c r="K11" s="13" t="s">
        <v>22</v>
      </c>
      <c r="L11" s="13" t="s">
        <v>23</v>
      </c>
      <c r="M11" s="16" t="s">
        <v>82</v>
      </c>
      <c r="N11" s="13" t="s">
        <v>24</v>
      </c>
      <c r="O11" s="13" t="s">
        <v>25</v>
      </c>
      <c r="P11" s="13" t="s">
        <v>26</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74</v>
      </c>
      <c r="BB11" s="17" t="s">
        <v>31</v>
      </c>
      <c r="BC11" s="17" t="s">
        <v>32</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4" customFormat="1" ht="18.75" customHeight="1" hidden="1">
      <c r="A13" s="19">
        <v>1</v>
      </c>
      <c r="B13" s="20" t="s">
        <v>33</v>
      </c>
      <c r="C13" s="21" t="s">
        <v>34</v>
      </c>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1"/>
      <c r="BB13" s="32"/>
      <c r="BC13" s="33"/>
      <c r="IE13" s="35">
        <v>1</v>
      </c>
      <c r="IF13" s="35" t="s">
        <v>35</v>
      </c>
      <c r="IG13" s="35" t="s">
        <v>36</v>
      </c>
      <c r="IH13" s="35">
        <v>10</v>
      </c>
      <c r="II13" s="35" t="s">
        <v>37</v>
      </c>
    </row>
    <row r="14" spans="1:243" s="34" customFormat="1" ht="67.5">
      <c r="A14" s="19">
        <v>1.01</v>
      </c>
      <c r="B14" s="33" t="s">
        <v>80</v>
      </c>
      <c r="C14" s="21" t="s">
        <v>38</v>
      </c>
      <c r="D14" s="74">
        <v>1600</v>
      </c>
      <c r="E14" s="23" t="s">
        <v>78</v>
      </c>
      <c r="F14" s="75">
        <v>0</v>
      </c>
      <c r="G14" s="37"/>
      <c r="H14" s="24"/>
      <c r="I14" s="22" t="s">
        <v>40</v>
      </c>
      <c r="J14" s="25">
        <f aca="true" t="shared" si="0" ref="J14:J24">IF(I14="Less(-)",-1,1)</f>
        <v>1</v>
      </c>
      <c r="K14" s="26" t="s">
        <v>70</v>
      </c>
      <c r="L14" s="26" t="s">
        <v>7</v>
      </c>
      <c r="M14" s="73"/>
      <c r="N14" s="38"/>
      <c r="O14" s="38"/>
      <c r="P14" s="39"/>
      <c r="Q14" s="38"/>
      <c r="R14" s="38"/>
      <c r="S14" s="40"/>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71">
        <f>total_amount_ba($B$2,$D$2,D14,F14,J14,K14,M14)</f>
        <v>0</v>
      </c>
      <c r="BB14" s="71">
        <f>BA14+SUM(N14:AZ14)</f>
        <v>0</v>
      </c>
      <c r="BC14" s="33" t="str">
        <f>SpellNumber(L14,BB14)</f>
        <v>INR Zero Only</v>
      </c>
      <c r="IE14" s="35">
        <v>1.01</v>
      </c>
      <c r="IF14" s="35" t="s">
        <v>41</v>
      </c>
      <c r="IG14" s="35" t="s">
        <v>36</v>
      </c>
      <c r="IH14" s="35">
        <v>123.223</v>
      </c>
      <c r="II14" s="35" t="s">
        <v>39</v>
      </c>
    </row>
    <row r="15" spans="1:243" s="34" customFormat="1" ht="67.5">
      <c r="A15" s="19">
        <v>1.02</v>
      </c>
      <c r="B15" s="33" t="s">
        <v>81</v>
      </c>
      <c r="C15" s="21" t="s">
        <v>42</v>
      </c>
      <c r="D15" s="74">
        <v>2600</v>
      </c>
      <c r="E15" s="23" t="s">
        <v>78</v>
      </c>
      <c r="F15" s="75">
        <v>0</v>
      </c>
      <c r="G15" s="37"/>
      <c r="H15" s="37"/>
      <c r="I15" s="22" t="s">
        <v>40</v>
      </c>
      <c r="J15" s="25">
        <f t="shared" si="0"/>
        <v>1</v>
      </c>
      <c r="K15" s="26" t="s">
        <v>70</v>
      </c>
      <c r="L15" s="26" t="s">
        <v>7</v>
      </c>
      <c r="M15" s="73"/>
      <c r="N15" s="38"/>
      <c r="O15" s="38"/>
      <c r="P15" s="39"/>
      <c r="Q15" s="38"/>
      <c r="R15" s="38"/>
      <c r="S15" s="40"/>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71">
        <f aca="true" t="shared" si="1" ref="BA15:BA24">total_amount_ba($B$2,$D$2,D15,F15,J15,K15,M15)</f>
        <v>0</v>
      </c>
      <c r="BB15" s="71">
        <f aca="true" t="shared" si="2" ref="BB15:BB29">BA15+SUM(N15:AZ15)</f>
        <v>0</v>
      </c>
      <c r="BC15" s="33" t="str">
        <f aca="true" t="shared" si="3" ref="BC15:BC24">SpellNumber(L15,BB15)</f>
        <v>INR Zero Only</v>
      </c>
      <c r="IE15" s="35">
        <v>1.02</v>
      </c>
      <c r="IF15" s="35" t="s">
        <v>43</v>
      </c>
      <c r="IG15" s="35" t="s">
        <v>44</v>
      </c>
      <c r="IH15" s="35">
        <v>213</v>
      </c>
      <c r="II15" s="35" t="s">
        <v>39</v>
      </c>
    </row>
    <row r="16" spans="1:243" s="34" customFormat="1" ht="18.75" customHeight="1" hidden="1">
      <c r="A16" s="19">
        <v>1.03</v>
      </c>
      <c r="B16" s="33" t="s">
        <v>45</v>
      </c>
      <c r="C16" s="21" t="s">
        <v>46</v>
      </c>
      <c r="D16" s="74">
        <v>1500</v>
      </c>
      <c r="E16" s="23" t="s">
        <v>39</v>
      </c>
      <c r="F16" s="75">
        <v>10</v>
      </c>
      <c r="G16" s="37"/>
      <c r="H16" s="37"/>
      <c r="I16" s="22" t="s">
        <v>40</v>
      </c>
      <c r="J16" s="25">
        <f t="shared" si="0"/>
        <v>1</v>
      </c>
      <c r="K16" s="26" t="s">
        <v>70</v>
      </c>
      <c r="L16" s="26" t="s">
        <v>7</v>
      </c>
      <c r="M16" s="73"/>
      <c r="N16" s="38"/>
      <c r="O16" s="38"/>
      <c r="P16" s="39"/>
      <c r="Q16" s="38"/>
      <c r="R16" s="38"/>
      <c r="S16" s="40"/>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71">
        <f t="shared" si="1"/>
        <v>0</v>
      </c>
      <c r="BB16" s="71">
        <f t="shared" si="2"/>
        <v>0</v>
      </c>
      <c r="BC16" s="33" t="str">
        <f t="shared" si="3"/>
        <v>INR Zero Only</v>
      </c>
      <c r="IE16" s="35">
        <v>2</v>
      </c>
      <c r="IF16" s="35" t="s">
        <v>35</v>
      </c>
      <c r="IG16" s="35" t="s">
        <v>47</v>
      </c>
      <c r="IH16" s="35">
        <v>10</v>
      </c>
      <c r="II16" s="35" t="s">
        <v>39</v>
      </c>
    </row>
    <row r="17" spans="1:243" s="34" customFormat="1" ht="18.75" customHeight="1" hidden="1">
      <c r="A17" s="19">
        <v>1.04</v>
      </c>
      <c r="B17" s="33" t="s">
        <v>48</v>
      </c>
      <c r="C17" s="21" t="s">
        <v>49</v>
      </c>
      <c r="D17" s="74">
        <v>12</v>
      </c>
      <c r="E17" s="23" t="s">
        <v>39</v>
      </c>
      <c r="F17" s="75">
        <v>10</v>
      </c>
      <c r="G17" s="37"/>
      <c r="H17" s="37"/>
      <c r="I17" s="22" t="s">
        <v>40</v>
      </c>
      <c r="J17" s="25">
        <f t="shared" si="0"/>
        <v>1</v>
      </c>
      <c r="K17" s="26" t="s">
        <v>70</v>
      </c>
      <c r="L17" s="26" t="s">
        <v>7</v>
      </c>
      <c r="M17" s="73"/>
      <c r="N17" s="38"/>
      <c r="O17" s="38"/>
      <c r="P17" s="39"/>
      <c r="Q17" s="38"/>
      <c r="R17" s="38"/>
      <c r="S17" s="40"/>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71">
        <f t="shared" si="1"/>
        <v>0</v>
      </c>
      <c r="BB17" s="71">
        <f t="shared" si="2"/>
        <v>0</v>
      </c>
      <c r="BC17" s="33" t="str">
        <f t="shared" si="3"/>
        <v>INR Zero Only</v>
      </c>
      <c r="IE17" s="35">
        <v>3</v>
      </c>
      <c r="IF17" s="35" t="s">
        <v>50</v>
      </c>
      <c r="IG17" s="35" t="s">
        <v>51</v>
      </c>
      <c r="IH17" s="35">
        <v>10</v>
      </c>
      <c r="II17" s="35" t="s">
        <v>39</v>
      </c>
    </row>
    <row r="18" spans="1:243" s="34" customFormat="1" ht="18.75" customHeight="1" hidden="1">
      <c r="A18" s="19">
        <v>1.05</v>
      </c>
      <c r="B18" s="33" t="s">
        <v>52</v>
      </c>
      <c r="C18" s="21" t="s">
        <v>53</v>
      </c>
      <c r="D18" s="74">
        <v>1</v>
      </c>
      <c r="E18" s="23" t="s">
        <v>39</v>
      </c>
      <c r="F18" s="75">
        <v>10</v>
      </c>
      <c r="G18" s="37"/>
      <c r="H18" s="37"/>
      <c r="I18" s="22" t="s">
        <v>40</v>
      </c>
      <c r="J18" s="25">
        <f t="shared" si="0"/>
        <v>1</v>
      </c>
      <c r="K18" s="26" t="s">
        <v>70</v>
      </c>
      <c r="L18" s="26" t="s">
        <v>7</v>
      </c>
      <c r="M18" s="73"/>
      <c r="N18" s="38"/>
      <c r="O18" s="38"/>
      <c r="P18" s="39"/>
      <c r="Q18" s="38"/>
      <c r="R18" s="38"/>
      <c r="S18" s="40"/>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71">
        <f t="shared" si="1"/>
        <v>0</v>
      </c>
      <c r="BB18" s="71">
        <f t="shared" si="2"/>
        <v>0</v>
      </c>
      <c r="BC18" s="33" t="str">
        <f t="shared" si="3"/>
        <v>INR Zero Only</v>
      </c>
      <c r="IE18" s="35">
        <v>1.01</v>
      </c>
      <c r="IF18" s="35" t="s">
        <v>41</v>
      </c>
      <c r="IG18" s="35" t="s">
        <v>36</v>
      </c>
      <c r="IH18" s="35">
        <v>123.223</v>
      </c>
      <c r="II18" s="35" t="s">
        <v>39</v>
      </c>
    </row>
    <row r="19" spans="1:243" s="34" customFormat="1" ht="18.75" customHeight="1" hidden="1">
      <c r="A19" s="19">
        <v>2</v>
      </c>
      <c r="B19" s="33" t="s">
        <v>43</v>
      </c>
      <c r="C19" s="21" t="s">
        <v>54</v>
      </c>
      <c r="D19" s="74">
        <v>1</v>
      </c>
      <c r="E19" s="23" t="s">
        <v>39</v>
      </c>
      <c r="F19" s="75">
        <v>10</v>
      </c>
      <c r="G19" s="37"/>
      <c r="H19" s="37"/>
      <c r="I19" s="22" t="s">
        <v>40</v>
      </c>
      <c r="J19" s="25">
        <f t="shared" si="0"/>
        <v>1</v>
      </c>
      <c r="K19" s="26" t="s">
        <v>70</v>
      </c>
      <c r="L19" s="26" t="s">
        <v>7</v>
      </c>
      <c r="M19" s="73"/>
      <c r="N19" s="38"/>
      <c r="O19" s="38"/>
      <c r="P19" s="39"/>
      <c r="Q19" s="38"/>
      <c r="R19" s="38"/>
      <c r="S19" s="40"/>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2"/>
      <c r="AV19" s="41"/>
      <c r="AW19" s="41"/>
      <c r="AX19" s="41"/>
      <c r="AY19" s="41"/>
      <c r="AZ19" s="41"/>
      <c r="BA19" s="71">
        <f t="shared" si="1"/>
        <v>0</v>
      </c>
      <c r="BB19" s="71">
        <f t="shared" si="2"/>
        <v>0</v>
      </c>
      <c r="BC19" s="33" t="str">
        <f t="shared" si="3"/>
        <v>INR Zero Only</v>
      </c>
      <c r="IE19" s="35">
        <v>1.02</v>
      </c>
      <c r="IF19" s="35" t="s">
        <v>43</v>
      </c>
      <c r="IG19" s="35" t="s">
        <v>44</v>
      </c>
      <c r="IH19" s="35">
        <v>213</v>
      </c>
      <c r="II19" s="35" t="s">
        <v>39</v>
      </c>
    </row>
    <row r="20" spans="1:243" s="34" customFormat="1" ht="18.75" customHeight="1" hidden="1">
      <c r="A20" s="19">
        <v>3</v>
      </c>
      <c r="B20" s="43" t="s">
        <v>35</v>
      </c>
      <c r="C20" s="21" t="s">
        <v>55</v>
      </c>
      <c r="D20" s="74">
        <v>1</v>
      </c>
      <c r="E20" s="23" t="s">
        <v>39</v>
      </c>
      <c r="F20" s="75">
        <v>10</v>
      </c>
      <c r="G20" s="37"/>
      <c r="H20" s="37"/>
      <c r="I20" s="22" t="s">
        <v>40</v>
      </c>
      <c r="J20" s="25">
        <f t="shared" si="0"/>
        <v>1</v>
      </c>
      <c r="K20" s="26" t="s">
        <v>70</v>
      </c>
      <c r="L20" s="26" t="s">
        <v>7</v>
      </c>
      <c r="M20" s="73"/>
      <c r="N20" s="38"/>
      <c r="O20" s="38"/>
      <c r="P20" s="39"/>
      <c r="Q20" s="38"/>
      <c r="R20" s="38"/>
      <c r="S20" s="40"/>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71">
        <f t="shared" si="1"/>
        <v>0</v>
      </c>
      <c r="BB20" s="71">
        <f t="shared" si="2"/>
        <v>0</v>
      </c>
      <c r="BC20" s="33" t="str">
        <f t="shared" si="3"/>
        <v>INR Zero Only</v>
      </c>
      <c r="IE20" s="35">
        <v>2</v>
      </c>
      <c r="IF20" s="35" t="s">
        <v>35</v>
      </c>
      <c r="IG20" s="35" t="s">
        <v>47</v>
      </c>
      <c r="IH20" s="35">
        <v>10</v>
      </c>
      <c r="II20" s="35" t="s">
        <v>39</v>
      </c>
    </row>
    <row r="21" spans="1:243" s="34" customFormat="1" ht="18.75" customHeight="1" hidden="1">
      <c r="A21" s="19">
        <v>4</v>
      </c>
      <c r="B21" s="43" t="s">
        <v>50</v>
      </c>
      <c r="C21" s="21" t="s">
        <v>56</v>
      </c>
      <c r="D21" s="74">
        <v>1</v>
      </c>
      <c r="E21" s="23" t="s">
        <v>39</v>
      </c>
      <c r="F21" s="75">
        <v>10</v>
      </c>
      <c r="G21" s="37"/>
      <c r="H21" s="37"/>
      <c r="I21" s="22" t="s">
        <v>40</v>
      </c>
      <c r="J21" s="25">
        <f t="shared" si="0"/>
        <v>1</v>
      </c>
      <c r="K21" s="26" t="s">
        <v>70</v>
      </c>
      <c r="L21" s="26" t="s">
        <v>7</v>
      </c>
      <c r="M21" s="73"/>
      <c r="N21" s="38"/>
      <c r="O21" s="38"/>
      <c r="P21" s="39"/>
      <c r="Q21" s="38"/>
      <c r="R21" s="38"/>
      <c r="S21" s="40"/>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71">
        <f t="shared" si="1"/>
        <v>0</v>
      </c>
      <c r="BB21" s="71">
        <f t="shared" si="2"/>
        <v>0</v>
      </c>
      <c r="BC21" s="33" t="str">
        <f t="shared" si="3"/>
        <v>INR Zero Only</v>
      </c>
      <c r="IE21" s="35">
        <v>3</v>
      </c>
      <c r="IF21" s="35" t="s">
        <v>50</v>
      </c>
      <c r="IG21" s="35" t="s">
        <v>51</v>
      </c>
      <c r="IH21" s="35">
        <v>10</v>
      </c>
      <c r="II21" s="35" t="s">
        <v>39</v>
      </c>
    </row>
    <row r="22" spans="1:243" s="34" customFormat="1" ht="18.75" customHeight="1" hidden="1">
      <c r="A22" s="19">
        <v>5</v>
      </c>
      <c r="B22" s="33" t="s">
        <v>41</v>
      </c>
      <c r="C22" s="21" t="s">
        <v>57</v>
      </c>
      <c r="D22" s="74">
        <v>1</v>
      </c>
      <c r="E22" s="23" t="s">
        <v>39</v>
      </c>
      <c r="F22" s="75">
        <v>10</v>
      </c>
      <c r="G22" s="37"/>
      <c r="H22" s="37"/>
      <c r="I22" s="22" t="s">
        <v>40</v>
      </c>
      <c r="J22" s="25">
        <f t="shared" si="0"/>
        <v>1</v>
      </c>
      <c r="K22" s="26" t="s">
        <v>70</v>
      </c>
      <c r="L22" s="26" t="s">
        <v>7</v>
      </c>
      <c r="M22" s="73"/>
      <c r="N22" s="38"/>
      <c r="O22" s="38"/>
      <c r="P22" s="39"/>
      <c r="Q22" s="38"/>
      <c r="R22" s="38"/>
      <c r="S22" s="40"/>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71">
        <f t="shared" si="1"/>
        <v>0</v>
      </c>
      <c r="BB22" s="71">
        <f t="shared" si="2"/>
        <v>0</v>
      </c>
      <c r="BC22" s="33" t="str">
        <f t="shared" si="3"/>
        <v>INR Zero Only</v>
      </c>
      <c r="IE22" s="35">
        <v>1.01</v>
      </c>
      <c r="IF22" s="35" t="s">
        <v>41</v>
      </c>
      <c r="IG22" s="35" t="s">
        <v>36</v>
      </c>
      <c r="IH22" s="35">
        <v>123.223</v>
      </c>
      <c r="II22" s="35" t="s">
        <v>39</v>
      </c>
    </row>
    <row r="23" spans="1:243" s="34" customFormat="1" ht="18.75" customHeight="1" hidden="1">
      <c r="A23" s="19">
        <v>6</v>
      </c>
      <c r="B23" s="33" t="s">
        <v>43</v>
      </c>
      <c r="C23" s="21" t="s">
        <v>58</v>
      </c>
      <c r="D23" s="74">
        <v>1</v>
      </c>
      <c r="E23" s="23" t="s">
        <v>39</v>
      </c>
      <c r="F23" s="75">
        <v>10</v>
      </c>
      <c r="G23" s="37"/>
      <c r="H23" s="37"/>
      <c r="I23" s="22" t="s">
        <v>40</v>
      </c>
      <c r="J23" s="25">
        <f t="shared" si="0"/>
        <v>1</v>
      </c>
      <c r="K23" s="26" t="s">
        <v>70</v>
      </c>
      <c r="L23" s="26" t="s">
        <v>7</v>
      </c>
      <c r="M23" s="73"/>
      <c r="N23" s="38"/>
      <c r="O23" s="38"/>
      <c r="P23" s="39"/>
      <c r="Q23" s="38"/>
      <c r="R23" s="38"/>
      <c r="S23" s="40"/>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71">
        <f t="shared" si="1"/>
        <v>0</v>
      </c>
      <c r="BB23" s="71">
        <f t="shared" si="2"/>
        <v>0</v>
      </c>
      <c r="BC23" s="33" t="str">
        <f t="shared" si="3"/>
        <v>INR Zero Only</v>
      </c>
      <c r="IE23" s="35">
        <v>1.02</v>
      </c>
      <c r="IF23" s="35" t="s">
        <v>43</v>
      </c>
      <c r="IG23" s="35" t="s">
        <v>44</v>
      </c>
      <c r="IH23" s="35">
        <v>213</v>
      </c>
      <c r="II23" s="35" t="s">
        <v>39</v>
      </c>
    </row>
    <row r="24" spans="1:243" s="34" customFormat="1" ht="18.75" customHeight="1" hidden="1">
      <c r="A24" s="19">
        <v>7</v>
      </c>
      <c r="B24" s="43" t="s">
        <v>35</v>
      </c>
      <c r="C24" s="21" t="s">
        <v>59</v>
      </c>
      <c r="D24" s="74">
        <v>1</v>
      </c>
      <c r="E24" s="23" t="s">
        <v>39</v>
      </c>
      <c r="F24" s="75">
        <v>10</v>
      </c>
      <c r="G24" s="37"/>
      <c r="H24" s="37"/>
      <c r="I24" s="22" t="s">
        <v>40</v>
      </c>
      <c r="J24" s="25">
        <f t="shared" si="0"/>
        <v>1</v>
      </c>
      <c r="K24" s="26" t="s">
        <v>70</v>
      </c>
      <c r="L24" s="26" t="s">
        <v>7</v>
      </c>
      <c r="M24" s="73"/>
      <c r="N24" s="38"/>
      <c r="O24" s="38"/>
      <c r="P24" s="39"/>
      <c r="Q24" s="38"/>
      <c r="R24" s="38"/>
      <c r="S24" s="40"/>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71">
        <f t="shared" si="1"/>
        <v>0</v>
      </c>
      <c r="BB24" s="71">
        <f t="shared" si="2"/>
        <v>0</v>
      </c>
      <c r="BC24" s="33" t="str">
        <f t="shared" si="3"/>
        <v>INR Zero Only</v>
      </c>
      <c r="IE24" s="35">
        <v>2</v>
      </c>
      <c r="IF24" s="35" t="s">
        <v>35</v>
      </c>
      <c r="IG24" s="35" t="s">
        <v>47</v>
      </c>
      <c r="IH24" s="35">
        <v>10</v>
      </c>
      <c r="II24" s="35" t="s">
        <v>39</v>
      </c>
    </row>
    <row r="25" spans="1:243" s="34" customFormat="1" ht="18.75" customHeight="1" hidden="1">
      <c r="A25" s="19">
        <v>8</v>
      </c>
      <c r="B25" s="20" t="s">
        <v>33</v>
      </c>
      <c r="C25" s="21" t="s">
        <v>60</v>
      </c>
      <c r="D25" s="36"/>
      <c r="E25" s="23"/>
      <c r="F25" s="36"/>
      <c r="G25" s="37"/>
      <c r="H25" s="37"/>
      <c r="I25" s="22"/>
      <c r="J25" s="25"/>
      <c r="K25" s="26"/>
      <c r="L25" s="26"/>
      <c r="M25" s="70"/>
      <c r="N25" s="38"/>
      <c r="O25" s="38"/>
      <c r="P25" s="39"/>
      <c r="Q25" s="38"/>
      <c r="R25" s="38"/>
      <c r="S25" s="40"/>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71"/>
      <c r="BB25" s="71"/>
      <c r="BC25" s="33"/>
      <c r="IE25" s="35">
        <v>3</v>
      </c>
      <c r="IF25" s="35" t="s">
        <v>50</v>
      </c>
      <c r="IG25" s="35" t="s">
        <v>51</v>
      </c>
      <c r="IH25" s="35">
        <v>10</v>
      </c>
      <c r="II25" s="35" t="s">
        <v>39</v>
      </c>
    </row>
    <row r="26" spans="1:243" s="34" customFormat="1" ht="18.75" customHeight="1" hidden="1">
      <c r="A26" s="19">
        <v>8.01</v>
      </c>
      <c r="B26" s="33" t="s">
        <v>61</v>
      </c>
      <c r="C26" s="21" t="s">
        <v>62</v>
      </c>
      <c r="D26" s="74">
        <v>1</v>
      </c>
      <c r="E26" s="23" t="s">
        <v>39</v>
      </c>
      <c r="F26" s="74">
        <v>10</v>
      </c>
      <c r="G26" s="37"/>
      <c r="H26" s="37"/>
      <c r="I26" s="22" t="s">
        <v>40</v>
      </c>
      <c r="J26" s="25">
        <f>IF(I26="Less(-)",-1,1)</f>
        <v>1</v>
      </c>
      <c r="K26" s="26" t="s">
        <v>70</v>
      </c>
      <c r="L26" s="26" t="s">
        <v>7</v>
      </c>
      <c r="M26" s="73"/>
      <c r="N26" s="38"/>
      <c r="O26" s="38"/>
      <c r="P26" s="39"/>
      <c r="Q26" s="38"/>
      <c r="R26" s="38"/>
      <c r="S26" s="40"/>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71">
        <f>total_amount_ba($B$2,$D$2,D26,F26,J26,K26,M26)</f>
        <v>0</v>
      </c>
      <c r="BB26" s="71">
        <f t="shared" si="2"/>
        <v>0</v>
      </c>
      <c r="BC26" s="33" t="str">
        <f>SpellNumber(L26,BB26)</f>
        <v>INR Zero Only</v>
      </c>
      <c r="IE26" s="35">
        <v>1.01</v>
      </c>
      <c r="IF26" s="35" t="s">
        <v>41</v>
      </c>
      <c r="IG26" s="35" t="s">
        <v>36</v>
      </c>
      <c r="IH26" s="35">
        <v>123.223</v>
      </c>
      <c r="II26" s="35" t="s">
        <v>39</v>
      </c>
    </row>
    <row r="27" spans="1:243" s="34" customFormat="1" ht="18.75" customHeight="1" hidden="1">
      <c r="A27" s="19">
        <v>8.02</v>
      </c>
      <c r="B27" s="33" t="s">
        <v>63</v>
      </c>
      <c r="C27" s="21" t="s">
        <v>64</v>
      </c>
      <c r="D27" s="74">
        <v>1</v>
      </c>
      <c r="E27" s="23" t="s">
        <v>39</v>
      </c>
      <c r="F27" s="74">
        <v>10</v>
      </c>
      <c r="G27" s="37"/>
      <c r="H27" s="37"/>
      <c r="I27" s="22" t="s">
        <v>40</v>
      </c>
      <c r="J27" s="25">
        <f>IF(I27="Less(-)",-1,1)</f>
        <v>1</v>
      </c>
      <c r="K27" s="26" t="s">
        <v>70</v>
      </c>
      <c r="L27" s="26" t="s">
        <v>7</v>
      </c>
      <c r="M27" s="73"/>
      <c r="N27" s="38"/>
      <c r="O27" s="38"/>
      <c r="P27" s="39"/>
      <c r="Q27" s="38"/>
      <c r="R27" s="38"/>
      <c r="S27" s="40"/>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71">
        <f>total_amount_ba($B$2,$D$2,D27,F27,J27,K27,M27)</f>
        <v>0</v>
      </c>
      <c r="BB27" s="71">
        <f t="shared" si="2"/>
        <v>0</v>
      </c>
      <c r="BC27" s="33" t="str">
        <f>SpellNumber(L27,BB27)</f>
        <v>INR Zero Only</v>
      </c>
      <c r="IE27" s="35">
        <v>1.02</v>
      </c>
      <c r="IF27" s="35" t="s">
        <v>43</v>
      </c>
      <c r="IG27" s="35" t="s">
        <v>44</v>
      </c>
      <c r="IH27" s="35">
        <v>213</v>
      </c>
      <c r="II27" s="35" t="s">
        <v>39</v>
      </c>
    </row>
    <row r="28" spans="1:243" s="34" customFormat="1" ht="18.75" customHeight="1" hidden="1">
      <c r="A28" s="19">
        <v>8.03</v>
      </c>
      <c r="B28" s="43" t="s">
        <v>35</v>
      </c>
      <c r="C28" s="21" t="s">
        <v>65</v>
      </c>
      <c r="D28" s="74">
        <v>1</v>
      </c>
      <c r="E28" s="23" t="s">
        <v>39</v>
      </c>
      <c r="F28" s="74">
        <v>10</v>
      </c>
      <c r="G28" s="37"/>
      <c r="H28" s="37"/>
      <c r="I28" s="22" t="s">
        <v>40</v>
      </c>
      <c r="J28" s="25">
        <f>IF(I28="Less(-)",-1,1)</f>
        <v>1</v>
      </c>
      <c r="K28" s="26" t="s">
        <v>70</v>
      </c>
      <c r="L28" s="26" t="s">
        <v>7</v>
      </c>
      <c r="M28" s="73"/>
      <c r="N28" s="38"/>
      <c r="O28" s="38"/>
      <c r="P28" s="39"/>
      <c r="Q28" s="38"/>
      <c r="R28" s="38"/>
      <c r="S28" s="40"/>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71">
        <f>total_amount_ba($B$2,$D$2,D28,F28,J28,K28,M28)</f>
        <v>0</v>
      </c>
      <c r="BB28" s="71">
        <f t="shared" si="2"/>
        <v>0</v>
      </c>
      <c r="BC28" s="33" t="str">
        <f>SpellNumber(L28,BB28)</f>
        <v>INR Zero Only</v>
      </c>
      <c r="IE28" s="35">
        <v>2</v>
      </c>
      <c r="IF28" s="35" t="s">
        <v>35</v>
      </c>
      <c r="IG28" s="35" t="s">
        <v>47</v>
      </c>
      <c r="IH28" s="35">
        <v>10</v>
      </c>
      <c r="II28" s="35" t="s">
        <v>39</v>
      </c>
    </row>
    <row r="29" spans="1:243" s="34" customFormat="1" ht="23.25" customHeight="1" hidden="1">
      <c r="A29" s="19">
        <v>9</v>
      </c>
      <c r="B29" s="43" t="s">
        <v>35</v>
      </c>
      <c r="C29" s="21" t="s">
        <v>66</v>
      </c>
      <c r="D29" s="74">
        <v>1</v>
      </c>
      <c r="E29" s="23" t="s">
        <v>39</v>
      </c>
      <c r="F29" s="74">
        <v>10</v>
      </c>
      <c r="G29" s="37"/>
      <c r="H29" s="44"/>
      <c r="I29" s="22" t="s">
        <v>40</v>
      </c>
      <c r="J29" s="25">
        <f>IF(I29="Less(-)",-1,1)</f>
        <v>1</v>
      </c>
      <c r="K29" s="26" t="s">
        <v>70</v>
      </c>
      <c r="L29" s="26" t="s">
        <v>7</v>
      </c>
      <c r="M29" s="73"/>
      <c r="N29" s="38"/>
      <c r="O29" s="38"/>
      <c r="P29" s="39"/>
      <c r="Q29" s="38"/>
      <c r="R29" s="38"/>
      <c r="S29" s="40"/>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71">
        <f>total_amount_ba($B$2,$D$2,D29,F29,J29,K29,M29)</f>
        <v>0</v>
      </c>
      <c r="BB29" s="71">
        <f t="shared" si="2"/>
        <v>0</v>
      </c>
      <c r="BC29" s="33" t="str">
        <f>SpellNumber(L29,BB29)</f>
        <v>INR Zero Only</v>
      </c>
      <c r="IE29" s="35">
        <v>3</v>
      </c>
      <c r="IF29" s="35" t="s">
        <v>50</v>
      </c>
      <c r="IG29" s="35" t="s">
        <v>51</v>
      </c>
      <c r="IH29" s="35">
        <v>10</v>
      </c>
      <c r="II29" s="35" t="s">
        <v>39</v>
      </c>
    </row>
    <row r="30" spans="1:243" s="34" customFormat="1" ht="33" customHeight="1">
      <c r="A30" s="45" t="s">
        <v>68</v>
      </c>
      <c r="B30" s="46"/>
      <c r="C30" s="47"/>
      <c r="D30" s="48"/>
      <c r="E30" s="48"/>
      <c r="F30" s="48"/>
      <c r="G30" s="48"/>
      <c r="H30" s="49"/>
      <c r="I30" s="49"/>
      <c r="J30" s="49"/>
      <c r="K30" s="49"/>
      <c r="L30" s="50"/>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72">
        <f>SUM(BA13:BA29)</f>
        <v>0</v>
      </c>
      <c r="BB30" s="72">
        <f>SUM(BB13:BB29)</f>
        <v>0</v>
      </c>
      <c r="BC30" s="33" t="str">
        <f>SpellNumber($E$2,BB30)</f>
        <v>INR Zero Only</v>
      </c>
      <c r="IE30" s="35">
        <v>4</v>
      </c>
      <c r="IF30" s="35" t="s">
        <v>43</v>
      </c>
      <c r="IG30" s="35" t="s">
        <v>67</v>
      </c>
      <c r="IH30" s="35">
        <v>10</v>
      </c>
      <c r="II30" s="35" t="s">
        <v>39</v>
      </c>
    </row>
    <row r="31" spans="1:243" s="61" customFormat="1" ht="39" customHeight="1" hidden="1">
      <c r="A31" s="46" t="s">
        <v>72</v>
      </c>
      <c r="B31" s="52"/>
      <c r="C31" s="53"/>
      <c r="D31" s="54"/>
      <c r="E31" s="55" t="s">
        <v>69</v>
      </c>
      <c r="F31" s="68"/>
      <c r="G31" s="56"/>
      <c r="H31" s="57"/>
      <c r="I31" s="57"/>
      <c r="J31" s="57"/>
      <c r="K31" s="58"/>
      <c r="L31" s="59"/>
      <c r="M31" s="60"/>
      <c r="O31" s="34"/>
      <c r="P31" s="34"/>
      <c r="Q31" s="34"/>
      <c r="R31" s="34"/>
      <c r="S31" s="34"/>
      <c r="BA31" s="66">
        <f>IF(ISBLANK(F31),0,IF(E31="Excess (+)",ROUND(BA30+(BA30*F31),2),IF(E31="Less (-)",ROUND(BA30+(BA30*F31*(-1)),2),0)))</f>
        <v>0</v>
      </c>
      <c r="BB31" s="67">
        <f>ROUND(BA31,0)</f>
        <v>0</v>
      </c>
      <c r="BC31" s="33" t="str">
        <f>SpellNumber(L31,BB31)</f>
        <v> Zero Only</v>
      </c>
      <c r="IE31" s="62"/>
      <c r="IF31" s="62"/>
      <c r="IG31" s="62"/>
      <c r="IH31" s="62"/>
      <c r="II31" s="62"/>
    </row>
    <row r="32" spans="1:243" s="61" customFormat="1" ht="51" customHeight="1">
      <c r="A32" s="45" t="s">
        <v>71</v>
      </c>
      <c r="B32" s="45"/>
      <c r="C32" s="79" t="str">
        <f>SpellNumber($E$2,BB30)</f>
        <v>INR Zero Only</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1"/>
      <c r="IE32" s="62"/>
      <c r="IF32" s="62"/>
      <c r="IG32" s="62"/>
      <c r="IH32" s="62"/>
      <c r="II32" s="62"/>
    </row>
    <row r="33" spans="3:243" s="14" customFormat="1" ht="15">
      <c r="C33" s="63"/>
      <c r="D33" s="63"/>
      <c r="E33" s="63"/>
      <c r="F33" s="63"/>
      <c r="G33" s="63"/>
      <c r="H33" s="63"/>
      <c r="I33" s="63"/>
      <c r="J33" s="63"/>
      <c r="K33" s="63"/>
      <c r="L33" s="63"/>
      <c r="M33" s="63"/>
      <c r="O33" s="63"/>
      <c r="BA33" s="63"/>
      <c r="BC33" s="63"/>
      <c r="IE33" s="15"/>
      <c r="IF33" s="15"/>
      <c r="IG33" s="15"/>
      <c r="IH33" s="15"/>
      <c r="II33" s="15"/>
    </row>
  </sheetData>
  <sheetProtection password="D6A9" sheet="1" selectLockedCells="1"/>
  <mergeCells count="8">
    <mergeCell ref="A9:BC9"/>
    <mergeCell ref="C32:BC32"/>
    <mergeCell ref="A1:L1"/>
    <mergeCell ref="A4:BC4"/>
    <mergeCell ref="A5:BC5"/>
    <mergeCell ref="A6:BC6"/>
    <mergeCell ref="A7:BC7"/>
    <mergeCell ref="B8:BC8"/>
  </mergeCells>
  <dataValidations count="24">
    <dataValidation type="list" allowBlank="1" showInputMessage="1" showErrorMessage="1" sqref="L25 L26 L27 L28 L13 L14 L15 L16 L17 L18 L19 L20 L21 L22 L23 L24 L29">
      <formula1>"INR"</formula1>
    </dataValidation>
    <dataValidation allowBlank="1" showInputMessage="1" showErrorMessage="1" promptTitle="Addition / Deduction" prompt="Please Choose the correct One" sqref="J13:J29"/>
    <dataValidation type="list" showInputMessage="1" showErrorMessage="1" sqref="I13:I29">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1">
      <formula1>0</formula1>
      <formula2>99.9</formula2>
    </dataValidation>
    <dataValidation type="decimal" allowBlank="1" showInputMessage="1" showErrorMessage="1" promptTitle="Rate Entry" prompt="Please enter the Rate in Rupees for this item. " errorTitle="Invaid Entry" error="Only Numeric Values are allowed. " sqref="H29">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31">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1">
      <formula1>IF(ISBLANK(F31),$A$3:$C$3,$B$3:$C$3)</formula1>
    </dataValidation>
    <dataValidation type="decimal" allowBlank="1" showInputMessage="1" showErrorMessage="1" errorTitle="Invalid Entry" error="Only Numeric Values are allowed. " sqref="A13:A29">
      <formula1>0</formula1>
      <formula2>999999999999999</formula2>
    </dataValidation>
    <dataValidation allowBlank="1" showInputMessage="1" showErrorMessage="1" promptTitle="Item Description" prompt="Please enter Item Description in text" sqref="B19:B24 B28:B29"/>
    <dataValidation allowBlank="1" showInputMessage="1" showErrorMessage="1" promptTitle="Itemcode/Make" prompt="Please enter text" sqref="C13:C29"/>
    <dataValidation type="decimal" allowBlank="1" showInputMessage="1" showErrorMessage="1" promptTitle="Rate Entry" prompt="Please enter the Other Taxes2 in Rupees for this item. " errorTitle="Invaid Entry" error="Only Numeric Values are allowed. " sqref="N13:O2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29 G13:H28">
      <formula1>0</formula1>
      <formula2>999999999999999</formula2>
    </dataValidation>
    <dataValidation allowBlank="1" showInputMessage="1" showErrorMessage="1" promptTitle="Units" prompt="Please enter Units in text" sqref="E13:E29"/>
    <dataValidation type="decimal" allowBlank="1" showInputMessage="1" showErrorMessage="1" promptTitle="Quantity" prompt="Please enter the Quantity for this item. " errorTitle="Invalid Entry" error="Only Numeric Values are allowed. " sqref="F13:F29 D13:D29">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K25">
      <formula1>"Partial Conversion, Fully Conversion"</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1">
      <formula1>0</formula1>
      <formula2>IF(E31&lt;&gt;"Select",99.9,0)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1">
      <formula1>IF(E31&lt;&gt;"Select",0,-1)</formula1>
      <formula2>IF(E31&lt;&gt;"Select",99.99,-1)</formula2>
    </dataValidation>
    <dataValidation type="list" allowBlank="1" showInputMessage="1" showErrorMessage="1" sqref="C2">
      <formula1>"Normal, SingleWindow, Alternate"</formula1>
    </dataValidation>
    <dataValidation type="list" allowBlank="1" showInputMessage="1" showErrorMessage="1" sqref="K13:K24 K26:K29">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M29">
      <formula1>0</formula1>
      <formula2>999999999999999</formula2>
    </dataValidation>
  </dataValidations>
  <printOptions/>
  <pageMargins left="0.5511811023622047" right="0.31496062992125984" top="0.5905511811023623" bottom="0.5118110236220472" header="0.31496062992125984" footer="0.31496062992125984"/>
  <pageSetup fitToHeight="1" fitToWidth="1"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8" t="s">
        <v>2</v>
      </c>
      <c r="F6" s="88"/>
      <c r="G6" s="88"/>
      <c r="H6" s="88"/>
      <c r="I6" s="88"/>
      <c r="J6" s="88"/>
      <c r="K6" s="88"/>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PRD</cp:lastModifiedBy>
  <cp:lastPrinted>2019-04-25T06:07:47Z</cp:lastPrinted>
  <dcterms:created xsi:type="dcterms:W3CDTF">2009-01-30T06:42:42Z</dcterms:created>
  <dcterms:modified xsi:type="dcterms:W3CDTF">2019-04-26T12:24:10Z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